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<sst xmlns="http://schemas.openxmlformats.org/spreadsheetml/2006/main" count="250" uniqueCount="134">
  <si>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</si>
  <si>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</si>
  <si>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</si>
  <si>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</si>
  <si>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</si>
  <si>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</si>
  <si>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</si>
  <si>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</si>
  <si>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</si>
  <si>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</si>
  <si>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</si>
  <si>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</si>
  <si>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</si>
  <si>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</si>
  <si>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</si>
  <si>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</si>
  <si>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</si>
  <si>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</si>
  <si>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</si>
  <si>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</si>
  <si>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</si>
  <si>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</si>
  <si>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</si>
  <si>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</si>
  <si>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</si>
  <si>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</si>
  <si>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</si>
  <si>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</si>
  <si>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</si>
  <si>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</si>
  <si>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</si>
  <si>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</si>
  <si>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</si>
  <si>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</si>
  <si>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</si>
  <si>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</si>
  <si>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</si>
  <si>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</si>
  <si>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</si>
  <si>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</si>
  <si>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</si>
  <si>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</si>
  <si>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</si>
  <si>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</si>
  <si>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</si>
  <si>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</si>
  <si>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</si>
  <si>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</si>
  <si>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</si>
  <si>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</si>
  <si>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</si>
  <si>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</si>
  <si>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</si>
  <si>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</si>
  <si>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</si>
  <si>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</si>
  <si>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</si>
  <si>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</si>
  <si>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</si>
  <si>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</si>
  <si>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</si>
  <si>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36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</si>
  <si>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</si>
  <si>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</si>
  <si>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</si>
  <si>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</si>
  <si>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</si>
  <si>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</si>
  <si>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</si>
  <si>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</si>
  <si>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</si>
  <si>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</si>
  <si>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</si>
  <si>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</si>
  <si>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</si>
  <si>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</si>
  <si>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</si>
  <si>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</si>
  <si>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</si>
  <si>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</si>
  <si>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</si>
  <si>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</si>
  <si>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</si>
  <si>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</si>
  <si>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</si>
  <si>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</si>
  <si>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</si>
  <si>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</si>
  <si>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</si>
  <si>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</si>
  <si>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</si>
  <si>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</si>
  <si>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Никитина 36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</si>
  <si>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</si>
  <si>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</si>
  <si>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</si>
  <si>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</si>
  <si>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</si>
  <si>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</si>
  <si>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</si>
  <si>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</si>
  <si>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</si>
  <si>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</si>
  <si>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</si>
  <si>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</si>
  <si>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</si>
  <si>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</si>
  <si>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</si>
  <si>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</si>
  <si>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</si>
  <si>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</si>
  <si>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</si>
  <si>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</si>
  <si>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</si>
  <si>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</si>
  <si>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</si>
  <si>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</si>
  <si>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</si>
  <si>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</si>
  <si>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</si>
  <si>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Ремонт отмостки: замена покрытия из асфаль-тобетона толщиной 40 мм при разборке покрытий вручную</t>
  </si>
  <si>
    <t>Ремонт цоколя: декоративная штукатурка поверхности толщиной до 25 мм, огрунтовка и окраска красками ПХВ</t>
  </si>
  <si>
    <t>Демонтаж оконных коробок с отбивкой штукатурки в откосах (в одном подъезде)</t>
  </si>
  <si>
    <t xml:space="preserve">Установка в подъездах пластиковых окон           двухстворчатых площадью проема до 2 м2          (створки - одна глухая и одна поворотная) </t>
  </si>
  <si>
    <t xml:space="preserve">Выравнивание штукатурки откосов толщиной слоя до 15 мм сухой растворной смесью 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</si>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</sst>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H30" sqref="H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5619*12*4.07</f>
        <v>274431.96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5619*12*1.55</f>
        <v>104513.40000000001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5619*12*0.12</f>
        <v>8091.36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5619*12*1.1</f>
        <v>74170.8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5619*12*0.73</f>
        <v>49222.44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5619*12*0.57</f>
        <v>38433.96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259597.8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5619*12*0.9</f>
        <v>60685.200000000004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5619*12*1.79</f>
        <v>120696.12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5619*12*0.44</f>
        <v>29668.32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5619*12*0.09</f>
        <v>6068.5199999999995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5619*12*0.57</f>
        <v>38433.96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5619*12*0.06</f>
        <v>4045.68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324328.68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5619*12*0.62</f>
        <v>41805.36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5619*12*4.19</f>
        <v>282523.32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858358.44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H30" sqref="H30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5619</v>
      </c>
      <c r="C8" s="23">
        <v>12</v>
      </c>
      <c r="D8" s="24" t="s">
        <v>73</v>
      </c>
      <c r="E8" s="25">
        <v>4.07</v>
      </c>
      <c r="F8" s="26">
        <f>B8*C8*E8</f>
        <v>274431.96</v>
      </c>
    </row>
    <row r="9" spans="1:6" s="28" customFormat="1" ht="18" customHeight="1">
      <c r="A9" s="50" t="s">
        <v>74</v>
      </c>
      <c r="B9" s="30">
        <f>B8</f>
        <v>5619</v>
      </c>
      <c r="C9" s="42" t="s">
        <v>7</v>
      </c>
      <c r="D9" s="31" t="s">
        <v>7</v>
      </c>
      <c r="E9" s="32">
        <v>1.55</v>
      </c>
      <c r="F9" s="33">
        <f>B9*12*E9</f>
        <v>104513.40000000001</v>
      </c>
    </row>
    <row r="10" spans="1:6" s="28" customFormat="1" ht="18.75" customHeight="1">
      <c r="A10" s="50" t="s">
        <v>75</v>
      </c>
      <c r="B10" s="30">
        <f>B8</f>
        <v>5619</v>
      </c>
      <c r="C10" s="42" t="s">
        <v>7</v>
      </c>
      <c r="D10" s="31" t="s">
        <v>7</v>
      </c>
      <c r="E10" s="32">
        <v>0.12</v>
      </c>
      <c r="F10" s="33">
        <f>B10*12*E10</f>
        <v>8091.36</v>
      </c>
    </row>
    <row r="11" spans="1:6" s="28" customFormat="1" ht="57" customHeight="1">
      <c r="A11" s="50" t="s">
        <v>76</v>
      </c>
      <c r="B11" s="30">
        <f>B8</f>
        <v>5619</v>
      </c>
      <c r="C11" s="42" t="s">
        <v>7</v>
      </c>
      <c r="D11" s="31" t="s">
        <v>7</v>
      </c>
      <c r="E11" s="32">
        <v>1.1</v>
      </c>
      <c r="F11" s="33">
        <f>B11*12*E11</f>
        <v>74170.8</v>
      </c>
    </row>
    <row r="12" spans="1:6" s="28" customFormat="1" ht="45.75" customHeight="1">
      <c r="A12" s="50" t="s">
        <v>77</v>
      </c>
      <c r="B12" s="30">
        <f>B8</f>
        <v>5619</v>
      </c>
      <c r="C12" s="42" t="s">
        <v>7</v>
      </c>
      <c r="D12" s="31" t="s">
        <v>7</v>
      </c>
      <c r="E12" s="32">
        <v>0.73</v>
      </c>
      <c r="F12" s="33">
        <f>B12*12*E12</f>
        <v>49222.44</v>
      </c>
    </row>
    <row r="13" spans="1:6" s="28" customFormat="1" ht="46.5" customHeight="1">
      <c r="A13" s="50" t="s">
        <v>78</v>
      </c>
      <c r="B13" s="30">
        <f>B8</f>
        <v>5619</v>
      </c>
      <c r="C13" s="42" t="s">
        <v>7</v>
      </c>
      <c r="D13" s="31" t="s">
        <v>7</v>
      </c>
      <c r="E13" s="32">
        <v>0.57</v>
      </c>
      <c r="F13" s="33">
        <f>B13*12*E13</f>
        <v>38433.96</v>
      </c>
    </row>
    <row r="14" spans="1:6" s="27" customFormat="1" ht="32.25" customHeight="1">
      <c r="A14" s="22" t="s">
        <v>79</v>
      </c>
      <c r="B14" s="23">
        <f>B8</f>
        <v>5619</v>
      </c>
      <c r="C14" s="23">
        <v>12</v>
      </c>
      <c r="D14" s="24" t="s">
        <v>73</v>
      </c>
      <c r="E14" s="25">
        <f>E15+E16+E27+E28+E31+E54</f>
        <v>11.412580121017976</v>
      </c>
      <c r="F14" s="26">
        <f>F15+F16+F27+F28+F31+F54</f>
        <v>754693.2924</v>
      </c>
    </row>
    <row r="15" spans="1:6" s="29" customFormat="1" ht="19.5" customHeight="1" outlineLevel="1">
      <c r="A15" s="50" t="s">
        <v>80</v>
      </c>
      <c r="B15" s="30">
        <f>B8</f>
        <v>5619</v>
      </c>
      <c r="C15" s="30">
        <v>12</v>
      </c>
      <c r="D15" s="31" t="s">
        <v>7</v>
      </c>
      <c r="E15" s="65">
        <v>1.26</v>
      </c>
      <c r="F15" s="33">
        <f>B15*C15*E15</f>
        <v>84959.28</v>
      </c>
    </row>
    <row r="16" spans="1:6" s="29" customFormat="1" ht="46.5" customHeight="1" outlineLevel="1">
      <c r="A16" s="50" t="s">
        <v>81</v>
      </c>
      <c r="B16" s="30">
        <f>B8</f>
        <v>5619</v>
      </c>
      <c r="C16" s="30" t="s">
        <v>7</v>
      </c>
      <c r="D16" s="31" t="s">
        <v>7</v>
      </c>
      <c r="E16" s="65">
        <f>F16/B16/12</f>
        <v>2.957575280298986</v>
      </c>
      <c r="F16" s="33">
        <f>SUM(F17:F26)</f>
        <v>199423.38600000003</v>
      </c>
    </row>
    <row r="17" spans="1:6" s="29" customFormat="1" ht="19.5" customHeight="1" outlineLevel="2">
      <c r="A17" s="43" t="s">
        <v>93</v>
      </c>
      <c r="B17" s="30">
        <v>1868.4</v>
      </c>
      <c r="C17" s="30">
        <v>87</v>
      </c>
      <c r="D17" s="31" t="s">
        <v>73</v>
      </c>
      <c r="E17" s="32">
        <v>0.32</v>
      </c>
      <c r="F17" s="33">
        <f>B17*C17*E17</f>
        <v>52016.25600000001</v>
      </c>
    </row>
    <row r="18" spans="1:6" s="29" customFormat="1" ht="18" customHeight="1" outlineLevel="2">
      <c r="A18" s="43" t="s">
        <v>94</v>
      </c>
      <c r="B18" s="30">
        <v>3296.5</v>
      </c>
      <c r="C18" s="30">
        <v>126</v>
      </c>
      <c r="D18" s="31" t="s">
        <v>73</v>
      </c>
      <c r="E18" s="32">
        <v>0.11</v>
      </c>
      <c r="F18" s="33">
        <f aca="true" t="shared" si="0" ref="F18:F26">B18*C18*E18</f>
        <v>45689.49</v>
      </c>
    </row>
    <row r="19" spans="1:6" s="29" customFormat="1" ht="18" customHeight="1" outlineLevel="2">
      <c r="A19" s="43" t="s">
        <v>95</v>
      </c>
      <c r="B19" s="30">
        <v>3296.5</v>
      </c>
      <c r="C19" s="30">
        <v>3</v>
      </c>
      <c r="D19" s="31" t="s">
        <v>73</v>
      </c>
      <c r="E19" s="32">
        <v>1.6</v>
      </c>
      <c r="F19" s="33">
        <f t="shared" si="0"/>
        <v>15823.2</v>
      </c>
    </row>
    <row r="20" spans="1:6" s="29" customFormat="1" ht="16.5" customHeight="1" outlineLevel="2">
      <c r="A20" s="43" t="s">
        <v>96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3" t="s">
        <v>97</v>
      </c>
      <c r="B21" s="30">
        <v>7.2</v>
      </c>
      <c r="C21" s="30">
        <v>126</v>
      </c>
      <c r="D21" s="31" t="s">
        <v>73</v>
      </c>
      <c r="E21" s="32">
        <v>2.5</v>
      </c>
      <c r="F21" s="33">
        <f t="shared" si="0"/>
        <v>2268</v>
      </c>
    </row>
    <row r="22" spans="1:6" s="29" customFormat="1" ht="17.25" customHeight="1" outlineLevel="2">
      <c r="A22" s="43" t="s">
        <v>98</v>
      </c>
      <c r="B22" s="30">
        <f>B17*0.8</f>
        <v>1494.7200000000003</v>
      </c>
      <c r="C22" s="30">
        <v>65</v>
      </c>
      <c r="D22" s="31" t="s">
        <v>73</v>
      </c>
      <c r="E22" s="32">
        <v>0.5</v>
      </c>
      <c r="F22" s="33">
        <f t="shared" si="0"/>
        <v>48578.40000000001</v>
      </c>
    </row>
    <row r="23" spans="1:6" s="29" customFormat="1" ht="15.75" customHeight="1" outlineLevel="2">
      <c r="A23" s="43" t="s">
        <v>99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3" t="s">
        <v>100</v>
      </c>
      <c r="B24" s="30">
        <f>B17*0.1</f>
        <v>186.84000000000003</v>
      </c>
      <c r="C24" s="30">
        <v>35</v>
      </c>
      <c r="D24" s="31" t="s">
        <v>73</v>
      </c>
      <c r="E24" s="32">
        <v>4</v>
      </c>
      <c r="F24" s="33">
        <f t="shared" si="0"/>
        <v>26157.600000000006</v>
      </c>
    </row>
    <row r="25" spans="1:6" s="29" customFormat="1" ht="29.25" customHeight="1" outlineLevel="2">
      <c r="A25" s="43" t="s">
        <v>101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3" t="s">
        <v>102</v>
      </c>
      <c r="B26" s="30">
        <f>B17*0.2</f>
        <v>373.68000000000006</v>
      </c>
      <c r="C26" s="44">
        <v>60</v>
      </c>
      <c r="D26" s="31" t="s">
        <v>73</v>
      </c>
      <c r="E26" s="32">
        <v>0.3</v>
      </c>
      <c r="F26" s="33">
        <f t="shared" si="0"/>
        <v>6726.240000000001</v>
      </c>
    </row>
    <row r="27" spans="1:6" s="29" customFormat="1" ht="19.5" customHeight="1" outlineLevel="1">
      <c r="A27" s="50" t="s">
        <v>82</v>
      </c>
      <c r="B27" s="30">
        <f>B8</f>
        <v>5619</v>
      </c>
      <c r="C27" s="30">
        <v>6</v>
      </c>
      <c r="D27" s="31" t="s">
        <v>7</v>
      </c>
      <c r="E27" s="65">
        <v>0.44</v>
      </c>
      <c r="F27" s="33">
        <f>B27*C27*E27</f>
        <v>14834.16</v>
      </c>
    </row>
    <row r="28" spans="1:6" s="29" customFormat="1" ht="31.5" customHeight="1" outlineLevel="1">
      <c r="A28" s="50" t="s">
        <v>83</v>
      </c>
      <c r="B28" s="30">
        <v>5619</v>
      </c>
      <c r="C28" s="30" t="s">
        <v>7</v>
      </c>
      <c r="D28" s="31" t="s">
        <v>7</v>
      </c>
      <c r="E28" s="65">
        <f>F28/B28/12</f>
        <v>0.1967135314706057</v>
      </c>
      <c r="F28" s="33">
        <f>SUM(F29:F30)</f>
        <v>13264</v>
      </c>
    </row>
    <row r="29" spans="1:6" s="29" customFormat="1" ht="19.5" customHeight="1" outlineLevel="1">
      <c r="A29" s="43" t="s">
        <v>132</v>
      </c>
      <c r="B29" s="30">
        <v>1658</v>
      </c>
      <c r="C29" s="30">
        <v>12</v>
      </c>
      <c r="D29" s="31" t="s">
        <v>7</v>
      </c>
      <c r="E29" s="32">
        <v>0.25</v>
      </c>
      <c r="F29" s="33">
        <f>B29*C29*E29</f>
        <v>4974</v>
      </c>
    </row>
    <row r="30" spans="1:6" s="29" customFormat="1" ht="18.75" customHeight="1" outlineLevel="1">
      <c r="A30" s="43" t="s">
        <v>133</v>
      </c>
      <c r="B30" s="30">
        <v>1658</v>
      </c>
      <c r="C30" s="30">
        <v>1</v>
      </c>
      <c r="D30" s="31" t="s">
        <v>7</v>
      </c>
      <c r="E30" s="32">
        <v>5</v>
      </c>
      <c r="F30" s="33">
        <f>B30*C30*E30</f>
        <v>8290</v>
      </c>
    </row>
    <row r="31" spans="1:6" s="29" customFormat="1" ht="33" customHeight="1" outlineLevel="1">
      <c r="A31" s="50" t="s">
        <v>84</v>
      </c>
      <c r="B31" s="30">
        <f>B8</f>
        <v>5619</v>
      </c>
      <c r="C31" s="30">
        <v>12</v>
      </c>
      <c r="D31" s="31" t="s">
        <v>7</v>
      </c>
      <c r="E31" s="65">
        <f>F31/B31/C31</f>
        <v>6.498291309248383</v>
      </c>
      <c r="F31" s="33">
        <f>SUM(F32:F53)</f>
        <v>438166.7864</v>
      </c>
    </row>
    <row r="32" spans="1:6" s="29" customFormat="1" ht="18" customHeight="1" outlineLevel="1">
      <c r="A32" s="45" t="s">
        <v>103</v>
      </c>
      <c r="B32" s="34">
        <v>1658.5</v>
      </c>
      <c r="C32" s="30" t="s">
        <v>125</v>
      </c>
      <c r="D32" s="35" t="s">
        <v>73</v>
      </c>
      <c r="E32" s="31">
        <v>3.83</v>
      </c>
      <c r="F32" s="32">
        <v>12704.11</v>
      </c>
    </row>
    <row r="33" spans="1:6" s="29" customFormat="1" ht="15.75" customHeight="1" outlineLevel="1">
      <c r="A33" s="46" t="s">
        <v>104</v>
      </c>
      <c r="B33" s="34">
        <v>1210.7</v>
      </c>
      <c r="C33" s="30" t="s">
        <v>125</v>
      </c>
      <c r="D33" s="35" t="s">
        <v>73</v>
      </c>
      <c r="E33" s="31">
        <v>3.83</v>
      </c>
      <c r="F33" s="32">
        <v>9273.962000000001</v>
      </c>
    </row>
    <row r="34" spans="1:6" s="29" customFormat="1" ht="18" customHeight="1" outlineLevel="1">
      <c r="A34" s="46" t="s">
        <v>105</v>
      </c>
      <c r="B34" s="34">
        <v>1011.7</v>
      </c>
      <c r="C34" s="30" t="s">
        <v>125</v>
      </c>
      <c r="D34" s="35" t="s">
        <v>73</v>
      </c>
      <c r="E34" s="31">
        <v>3.83</v>
      </c>
      <c r="F34" s="32">
        <v>7749.622</v>
      </c>
    </row>
    <row r="35" spans="1:6" s="29" customFormat="1" ht="19.5" customHeight="1" outlineLevel="1">
      <c r="A35" s="46" t="s">
        <v>106</v>
      </c>
      <c r="B35" s="36">
        <v>30.72</v>
      </c>
      <c r="C35" s="30" t="s">
        <v>125</v>
      </c>
      <c r="D35" s="35" t="s">
        <v>73</v>
      </c>
      <c r="E35" s="31">
        <v>3.83</v>
      </c>
      <c r="F35" s="32">
        <v>235.3152</v>
      </c>
    </row>
    <row r="36" spans="1:6" s="29" customFormat="1" ht="19.5" customHeight="1" outlineLevel="1">
      <c r="A36" s="46" t="s">
        <v>107</v>
      </c>
      <c r="B36" s="34">
        <v>1658.5</v>
      </c>
      <c r="C36" s="30" t="s">
        <v>126</v>
      </c>
      <c r="D36" s="35" t="s">
        <v>73</v>
      </c>
      <c r="E36" s="31">
        <v>41.83</v>
      </c>
      <c r="F36" s="32">
        <v>23123.623999999996</v>
      </c>
    </row>
    <row r="37" spans="1:6" s="29" customFormat="1" ht="33.75" customHeight="1" outlineLevel="1">
      <c r="A37" s="45" t="s">
        <v>108</v>
      </c>
      <c r="B37" s="34">
        <v>30.72</v>
      </c>
      <c r="C37" s="30" t="s">
        <v>126</v>
      </c>
      <c r="D37" s="35" t="s">
        <v>73</v>
      </c>
      <c r="E37" s="31">
        <v>41.83</v>
      </c>
      <c r="F37" s="32">
        <v>2570.0352</v>
      </c>
    </row>
    <row r="38" spans="1:6" s="29" customFormat="1" ht="18" customHeight="1" outlineLevel="1">
      <c r="A38" s="46" t="s">
        <v>109</v>
      </c>
      <c r="B38" s="34">
        <v>8</v>
      </c>
      <c r="C38" s="30" t="s">
        <v>126</v>
      </c>
      <c r="D38" s="35" t="s">
        <v>127</v>
      </c>
      <c r="E38" s="31">
        <v>201.74</v>
      </c>
      <c r="F38" s="32">
        <v>8069.6</v>
      </c>
    </row>
    <row r="39" spans="1:6" s="29" customFormat="1" ht="21" customHeight="1" outlineLevel="1">
      <c r="A39" s="46" t="s">
        <v>110</v>
      </c>
      <c r="B39" s="34">
        <v>8</v>
      </c>
      <c r="C39" s="30" t="s">
        <v>128</v>
      </c>
      <c r="D39" s="35" t="s">
        <v>127</v>
      </c>
      <c r="E39" s="31">
        <v>297.92</v>
      </c>
      <c r="F39" s="32">
        <v>2383.36</v>
      </c>
    </row>
    <row r="40" spans="1:6" s="29" customFormat="1" ht="18" customHeight="1" outlineLevel="1">
      <c r="A40" s="46" t="s">
        <v>111</v>
      </c>
      <c r="B40" s="34">
        <v>8</v>
      </c>
      <c r="C40" s="30" t="s">
        <v>128</v>
      </c>
      <c r="D40" s="35" t="s">
        <v>127</v>
      </c>
      <c r="E40" s="31">
        <v>84.67</v>
      </c>
      <c r="F40" s="32">
        <v>677.36</v>
      </c>
    </row>
    <row r="41" spans="1:6" s="29" customFormat="1" ht="20.25" customHeight="1" outlineLevel="1">
      <c r="A41" s="46" t="s">
        <v>112</v>
      </c>
      <c r="B41" s="34">
        <v>3.1</v>
      </c>
      <c r="C41" s="30" t="s">
        <v>128</v>
      </c>
      <c r="D41" s="35" t="s">
        <v>73</v>
      </c>
      <c r="E41" s="31">
        <v>821.41</v>
      </c>
      <c r="F41" s="32">
        <v>2957.076</v>
      </c>
    </row>
    <row r="42" spans="1:6" s="29" customFormat="1" ht="23.25" customHeight="1" outlineLevel="1">
      <c r="A42" s="46" t="s">
        <v>113</v>
      </c>
      <c r="B42" s="36">
        <v>3.1</v>
      </c>
      <c r="C42" s="30" t="s">
        <v>128</v>
      </c>
      <c r="D42" s="35" t="s">
        <v>73</v>
      </c>
      <c r="E42" s="31">
        <v>125.72</v>
      </c>
      <c r="F42" s="32">
        <v>452.592</v>
      </c>
    </row>
    <row r="43" spans="1:6" s="29" customFormat="1" ht="33.75" customHeight="1" outlineLevel="1">
      <c r="A43" s="46" t="s">
        <v>114</v>
      </c>
      <c r="B43" s="34">
        <v>1209</v>
      </c>
      <c r="C43" s="30" t="s">
        <v>129</v>
      </c>
      <c r="D43" s="35" t="s">
        <v>73</v>
      </c>
      <c r="E43" s="31">
        <v>1.59</v>
      </c>
      <c r="F43" s="32">
        <v>199920.24000000002</v>
      </c>
    </row>
    <row r="44" spans="1:6" s="29" customFormat="1" ht="19.5" customHeight="1" outlineLevel="1">
      <c r="A44" s="45" t="s">
        <v>115</v>
      </c>
      <c r="B44" s="34">
        <v>5089.9</v>
      </c>
      <c r="C44" s="30" t="s">
        <v>125</v>
      </c>
      <c r="D44" s="35" t="s">
        <v>73</v>
      </c>
      <c r="E44" s="31">
        <v>1.59</v>
      </c>
      <c r="F44" s="32">
        <v>16185.882</v>
      </c>
    </row>
    <row r="45" spans="1:6" s="29" customFormat="1" ht="21" customHeight="1" outlineLevel="1">
      <c r="A45" s="46" t="s">
        <v>116</v>
      </c>
      <c r="B45" s="34">
        <v>26.8</v>
      </c>
      <c r="C45" s="30" t="s">
        <v>128</v>
      </c>
      <c r="D45" s="35" t="s">
        <v>73</v>
      </c>
      <c r="E45" s="31">
        <v>81.42</v>
      </c>
      <c r="F45" s="32">
        <v>2182.056</v>
      </c>
    </row>
    <row r="46" spans="1:6" s="29" customFormat="1" ht="18" customHeight="1" outlineLevel="1">
      <c r="A46" s="46" t="s">
        <v>117</v>
      </c>
      <c r="B46" s="34">
        <v>4</v>
      </c>
      <c r="C46" s="30" t="s">
        <v>128</v>
      </c>
      <c r="D46" s="35" t="s">
        <v>127</v>
      </c>
      <c r="E46" s="31">
        <v>235.3</v>
      </c>
      <c r="F46" s="32">
        <v>235.3</v>
      </c>
    </row>
    <row r="47" spans="1:6" s="29" customFormat="1" ht="21" customHeight="1" outlineLevel="1">
      <c r="A47" s="46" t="s">
        <v>118</v>
      </c>
      <c r="B47" s="34">
        <v>1</v>
      </c>
      <c r="C47" s="30" t="s">
        <v>128</v>
      </c>
      <c r="D47" s="35" t="s">
        <v>127</v>
      </c>
      <c r="E47" s="31">
        <v>501.57</v>
      </c>
      <c r="F47" s="32">
        <v>501.57</v>
      </c>
    </row>
    <row r="48" spans="1:6" s="29" customFormat="1" ht="23.25" customHeight="1" outlineLevel="1">
      <c r="A48" s="45" t="s">
        <v>119</v>
      </c>
      <c r="B48" s="34">
        <v>1512</v>
      </c>
      <c r="C48" s="30" t="s">
        <v>130</v>
      </c>
      <c r="D48" s="35" t="s">
        <v>131</v>
      </c>
      <c r="E48" s="31">
        <v>8.6</v>
      </c>
      <c r="F48" s="32">
        <v>1444.8</v>
      </c>
    </row>
    <row r="49" spans="1:6" s="29" customFormat="1" ht="34.5" customHeight="1" outlineLevel="1">
      <c r="A49" s="46" t="s">
        <v>120</v>
      </c>
      <c r="B49" s="34">
        <v>100</v>
      </c>
      <c r="C49" s="30" t="s">
        <v>128</v>
      </c>
      <c r="D49" s="35" t="s">
        <v>73</v>
      </c>
      <c r="E49" s="31">
        <v>387.15</v>
      </c>
      <c r="F49" s="32">
        <v>38715</v>
      </c>
    </row>
    <row r="50" spans="1:6" s="29" customFormat="1" ht="34.5" customHeight="1" outlineLevel="1">
      <c r="A50" s="46" t="s">
        <v>121</v>
      </c>
      <c r="B50" s="34">
        <v>20</v>
      </c>
      <c r="C50" s="30" t="s">
        <v>128</v>
      </c>
      <c r="D50" s="35" t="s">
        <v>73</v>
      </c>
      <c r="E50" s="31">
        <v>1423.8</v>
      </c>
      <c r="F50" s="32">
        <v>28476</v>
      </c>
    </row>
    <row r="51" spans="1:6" s="29" customFormat="1" ht="34.5" customHeight="1" outlineLevel="1">
      <c r="A51" s="46" t="s">
        <v>122</v>
      </c>
      <c r="B51" s="34">
        <v>4</v>
      </c>
      <c r="C51" s="30" t="s">
        <v>128</v>
      </c>
      <c r="D51" s="35" t="s">
        <v>127</v>
      </c>
      <c r="E51" s="31">
        <v>628.94</v>
      </c>
      <c r="F51" s="32">
        <v>2515.76</v>
      </c>
    </row>
    <row r="52" spans="1:6" s="29" customFormat="1" ht="44.25" customHeight="1" outlineLevel="1">
      <c r="A52" s="46" t="s">
        <v>123</v>
      </c>
      <c r="B52" s="34">
        <v>5</v>
      </c>
      <c r="C52" s="30" t="s">
        <v>128</v>
      </c>
      <c r="D52" s="35" t="s">
        <v>73</v>
      </c>
      <c r="E52" s="31">
        <v>13558.07</v>
      </c>
      <c r="F52" s="32">
        <v>67790.35</v>
      </c>
    </row>
    <row r="53" spans="1:6" s="29" customFormat="1" ht="34.5" customHeight="1" outlineLevel="1">
      <c r="A53" s="46" t="s">
        <v>124</v>
      </c>
      <c r="B53" s="34">
        <v>7.4</v>
      </c>
      <c r="C53" s="30" t="s">
        <v>128</v>
      </c>
      <c r="D53" s="35" t="s">
        <v>73</v>
      </c>
      <c r="E53" s="31">
        <v>1351.78</v>
      </c>
      <c r="F53" s="32">
        <v>10003.172</v>
      </c>
    </row>
    <row r="54" spans="1:6" s="29" customFormat="1" ht="31.5" customHeight="1" outlineLevel="1">
      <c r="A54" s="50" t="s">
        <v>85</v>
      </c>
      <c r="B54" s="30">
        <f>B8</f>
        <v>5619</v>
      </c>
      <c r="C54" s="30">
        <v>12</v>
      </c>
      <c r="D54" s="31" t="s">
        <v>24</v>
      </c>
      <c r="E54" s="65">
        <v>0.06</v>
      </c>
      <c r="F54" s="33">
        <f>B54*C54*E54</f>
        <v>4045.68</v>
      </c>
    </row>
    <row r="55" spans="1:6" s="27" customFormat="1" ht="48" customHeight="1">
      <c r="A55" s="22" t="s">
        <v>86</v>
      </c>
      <c r="B55" s="23">
        <f>B8</f>
        <v>5619</v>
      </c>
      <c r="C55" s="23">
        <v>12</v>
      </c>
      <c r="D55" s="24" t="s">
        <v>7</v>
      </c>
      <c r="E55" s="25">
        <f>SUM(E56:E57)</f>
        <v>4.8100000000000005</v>
      </c>
      <c r="F55" s="26">
        <f>SUM(F56:F57)</f>
        <v>324328.68</v>
      </c>
    </row>
    <row r="56" spans="1:6" s="28" customFormat="1" ht="30.75" customHeight="1">
      <c r="A56" s="50" t="s">
        <v>87</v>
      </c>
      <c r="B56" s="30">
        <f>B55</f>
        <v>5619</v>
      </c>
      <c r="C56" s="30">
        <v>12</v>
      </c>
      <c r="D56" s="31" t="s">
        <v>7</v>
      </c>
      <c r="E56" s="32">
        <v>0.62</v>
      </c>
      <c r="F56" s="33">
        <f>B56*C56*E56</f>
        <v>41805.36</v>
      </c>
    </row>
    <row r="57" spans="1:6" s="28" customFormat="1" ht="45.75" customHeight="1">
      <c r="A57" s="50" t="s">
        <v>88</v>
      </c>
      <c r="B57" s="30">
        <f>B56</f>
        <v>5619</v>
      </c>
      <c r="C57" s="30">
        <v>12</v>
      </c>
      <c r="D57" s="31" t="s">
        <v>7</v>
      </c>
      <c r="E57" s="32">
        <v>4.19</v>
      </c>
      <c r="F57" s="33">
        <f>B57*C57*E57</f>
        <v>282523.32</v>
      </c>
    </row>
    <row r="58" spans="1:6" s="27" customFormat="1" ht="18" customHeight="1">
      <c r="A58" s="47" t="s">
        <v>89</v>
      </c>
      <c r="B58" s="48"/>
      <c r="C58" s="48"/>
      <c r="D58" s="49"/>
      <c r="E58" s="25">
        <f>E8+E14+E55</f>
        <v>20.292580121017977</v>
      </c>
      <c r="F58" s="37">
        <f>F8+F14+F55</f>
        <v>1353453.9324</v>
      </c>
    </row>
    <row r="59" spans="1:6" ht="13.5">
      <c r="A59" s="38"/>
      <c r="B59" s="39"/>
      <c r="C59" s="39"/>
      <c r="D59" s="39"/>
      <c r="E59" s="39"/>
      <c r="F59" s="39"/>
    </row>
    <row r="61" spans="1:5" ht="13.5">
      <c r="A61" s="18" t="s">
        <v>90</v>
      </c>
      <c r="B61" s="40"/>
      <c r="C61" s="19" t="s">
        <v>91</v>
      </c>
      <c r="E61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2018-04-04T00:53:11Z</cp:lastPrinted>
  <dcterms:created xsi:type="dcterms:W3CDTF">2018-04-02T07:45:01Z</dcterms:created>
  <dcterms:modified xsi:type="dcterms:W3CDTF">2019-05-07T06:33:53Z</dcterms:modified>
  <cp:category/>
  <cp:version/>
  <cp:contentType/>
  <cp:contentStatus/>
</cp:coreProperties>
</file>